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55" windowWidth="24120" windowHeight="13620" activeTab="1"/>
  </bookViews>
  <sheets>
    <sheet name="parter" sheetId="1" r:id="rId1"/>
    <sheet name="poddasze" sheetId="2" r:id="rId2"/>
    <sheet name="ZZP ogółem" sheetId="3" r:id="rId3"/>
  </sheets>
  <calcPr calcId="144525"/>
</workbook>
</file>

<file path=xl/calcChain.xml><?xml version="1.0" encoding="utf-8"?>
<calcChain xmlns="http://schemas.openxmlformats.org/spreadsheetml/2006/main">
  <c r="C23" i="1" l="1"/>
  <c r="C56" i="1"/>
  <c r="C44" i="1"/>
  <c r="C37" i="1"/>
  <c r="C40" i="2"/>
  <c r="F16" i="3" l="1"/>
  <c r="B32" i="3" l="1"/>
  <c r="D17" i="3" l="1"/>
  <c r="D16" i="3"/>
  <c r="D18" i="3" l="1"/>
  <c r="E17" i="3" l="1"/>
  <c r="G17" i="3" s="1"/>
  <c r="E16" i="3"/>
  <c r="G16" i="3" s="1"/>
  <c r="D7" i="3"/>
  <c r="D6" i="3"/>
  <c r="C5" i="3"/>
  <c r="B5" i="3"/>
  <c r="D5" i="3" l="1"/>
  <c r="F6" i="3"/>
  <c r="G18" i="3"/>
  <c r="E18" i="3"/>
  <c r="D8" i="3" l="1"/>
  <c r="F5" i="3"/>
  <c r="C21" i="2" l="1"/>
</calcChain>
</file>

<file path=xl/sharedStrings.xml><?xml version="1.0" encoding="utf-8"?>
<sst xmlns="http://schemas.openxmlformats.org/spreadsheetml/2006/main" count="280" uniqueCount="134">
  <si>
    <t>0.1</t>
  </si>
  <si>
    <t>Wiatrotap</t>
  </si>
  <si>
    <t>0.2</t>
  </si>
  <si>
    <t>Strefo wejściowa</t>
  </si>
  <si>
    <t>0.3</t>
  </si>
  <si>
    <t>Pom. porządkowe</t>
  </si>
  <si>
    <t>0.4</t>
  </si>
  <si>
    <t>Szatnia odzierzy wierzchniej</t>
  </si>
  <si>
    <t>0.5</t>
  </si>
  <si>
    <t>Korytarz</t>
  </si>
  <si>
    <t>0.6</t>
  </si>
  <si>
    <t>WC damskie</t>
  </si>
  <si>
    <t>0.7</t>
  </si>
  <si>
    <t>WC męskie</t>
  </si>
  <si>
    <t>0.8</t>
  </si>
  <si>
    <t>WC dla niepełnosprawnych</t>
  </si>
  <si>
    <t>0.9</t>
  </si>
  <si>
    <t>Pom. socjalne</t>
  </si>
  <si>
    <t>0.10</t>
  </si>
  <si>
    <t>WC dla personelu</t>
  </si>
  <si>
    <t>0.11</t>
  </si>
  <si>
    <t>0.12</t>
  </si>
  <si>
    <t>Klatka schodowa</t>
  </si>
  <si>
    <t>0.13</t>
  </si>
  <si>
    <t>Winda</t>
  </si>
  <si>
    <t>0.14</t>
  </si>
  <si>
    <t>Wyporzyczalnia z czytelnią</t>
  </si>
  <si>
    <t>0.15</t>
  </si>
  <si>
    <t>Wydzielona część dla dzieci</t>
  </si>
  <si>
    <t>0.16</t>
  </si>
  <si>
    <t>Pom. gospodarcze</t>
  </si>
  <si>
    <t>0.17</t>
  </si>
  <si>
    <t>Kafejka internetowa</t>
  </si>
  <si>
    <t>0.18</t>
  </si>
  <si>
    <t>Sala zbiorów regionalnych z galerii;</t>
  </si>
  <si>
    <t>0.19</t>
  </si>
  <si>
    <t>Przedsionek</t>
  </si>
  <si>
    <t>0.20</t>
  </si>
  <si>
    <t>Klataka schodowa</t>
  </si>
  <si>
    <t>SUMA</t>
  </si>
  <si>
    <t>Wózkowania</t>
  </si>
  <si>
    <t>Pom. techniczne</t>
  </si>
  <si>
    <t>WC ogólnodostępne</t>
  </si>
  <si>
    <t>Pom. porządkowa</t>
  </si>
  <si>
    <t>0.21</t>
  </si>
  <si>
    <t>Kotłownia</t>
  </si>
  <si>
    <t>0.22</t>
  </si>
  <si>
    <t>0.23</t>
  </si>
  <si>
    <t>0.24</t>
  </si>
  <si>
    <t>Pom. biurowe</t>
  </si>
  <si>
    <t>0.25</t>
  </si>
  <si>
    <t>0.26</t>
  </si>
  <si>
    <t>Sala z sypialnią- żłobek</t>
  </si>
  <si>
    <t>0.27</t>
  </si>
  <si>
    <t>Pom. magazynowe</t>
  </si>
  <si>
    <t>0.28</t>
  </si>
  <si>
    <t>Łazienka z przewijakiem</t>
  </si>
  <si>
    <t>0.29</t>
  </si>
  <si>
    <t>0.30</t>
  </si>
  <si>
    <t>Sala przedszkolan nr 1</t>
  </si>
  <si>
    <t>0.31</t>
  </si>
  <si>
    <t>0.32</t>
  </si>
  <si>
    <t>WC nr 1</t>
  </si>
  <si>
    <t>0.33</t>
  </si>
  <si>
    <t>0.34</t>
  </si>
  <si>
    <t>Sala wielozadaniowa</t>
  </si>
  <si>
    <t>0.35</t>
  </si>
  <si>
    <t>1.1</t>
  </si>
  <si>
    <t>1.2</t>
  </si>
  <si>
    <t>1.3</t>
  </si>
  <si>
    <t>1.4</t>
  </si>
  <si>
    <t>1.5</t>
  </si>
  <si>
    <t>Sala konferencyjna</t>
  </si>
  <si>
    <t>1.6</t>
  </si>
  <si>
    <t>1.7</t>
  </si>
  <si>
    <t>1.8</t>
  </si>
  <si>
    <t>1.9</t>
  </si>
  <si>
    <t>1.10</t>
  </si>
  <si>
    <t>1.11</t>
  </si>
  <si>
    <t>Szatnia odzieży wierzchniej</t>
  </si>
  <si>
    <t>1.12</t>
  </si>
  <si>
    <t>1.13</t>
  </si>
  <si>
    <t>1.14</t>
  </si>
  <si>
    <t>Pom. do pracy indywidualnej</t>
  </si>
  <si>
    <t>1.15</t>
  </si>
  <si>
    <t>1.16</t>
  </si>
  <si>
    <t>1.17</t>
  </si>
  <si>
    <t>1.18</t>
  </si>
  <si>
    <t>1.19</t>
  </si>
  <si>
    <t>Sala przedszkolna nr 2</t>
  </si>
  <si>
    <t>Łazienka</t>
  </si>
  <si>
    <t>Pom. magazynowy</t>
  </si>
  <si>
    <t>Sala przedszkolna nr 3</t>
  </si>
  <si>
    <t>Sala przedszkolna nr 4</t>
  </si>
  <si>
    <t>Pom. pielęgniarki</t>
  </si>
  <si>
    <t>ZESTAWIENIE POWIERZCHNI POMIESZCZEŃ ŻŁOBKA PRZEDSZKOLA</t>
  </si>
  <si>
    <t>PODDASZE</t>
  </si>
  <si>
    <t>PARTER</t>
  </si>
  <si>
    <t>PRZEDSZKOLE</t>
  </si>
  <si>
    <t>Biblioteka</t>
  </si>
  <si>
    <t>Żłobek</t>
  </si>
  <si>
    <t>Przedszkole</t>
  </si>
  <si>
    <t>parter</t>
  </si>
  <si>
    <t>poddasze</t>
  </si>
  <si>
    <t>nazwa elem.</t>
  </si>
  <si>
    <t>Razem</t>
  </si>
  <si>
    <t>Ogółem</t>
  </si>
  <si>
    <t>udział  %</t>
  </si>
  <si>
    <t>koszt
 ogółem</t>
  </si>
  <si>
    <t xml:space="preserve">Wartość </t>
  </si>
  <si>
    <t>parter-m2</t>
  </si>
  <si>
    <t>poddasze-m2</t>
  </si>
  <si>
    <t>Razem-m2</t>
  </si>
  <si>
    <t>w projekcie</t>
  </si>
  <si>
    <t>ogółem</t>
  </si>
  <si>
    <t>W projekcie na rysunkach</t>
  </si>
  <si>
    <t>W projekcie  opis str.48</t>
  </si>
  <si>
    <t>ZZK do wniosku</t>
  </si>
  <si>
    <t>koszt 1m2</t>
  </si>
  <si>
    <t>xxxxxxxxxxxxxxx</t>
  </si>
  <si>
    <t>xxxxxxxxxxxxxxxxxx</t>
  </si>
  <si>
    <t>ZESTAWIENIE POWIERZCHNI  UŻYTKOWEJ OGÓŁEM - kuchnia  liczona  dla Żłobka</t>
  </si>
  <si>
    <t>Kuchnia liczona  dla  Żłobka</t>
  </si>
  <si>
    <t>W pozwoleniu</t>
  </si>
  <si>
    <t>ZESTAWIENIE POWIERZCHNI POMIESZCZEŃ BIBLIOTEKI</t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</si>
  <si>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</si>
  <si>
    <r>
      <t>m</t>
    </r>
    <r>
      <rPr>
        <vertAlign val="superscript"/>
        <sz val="10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</si>
  <si>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m</t>
    </r>
    <r>
      <rPr>
        <b/>
        <vertAlign val="superscript"/>
        <sz val="10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</si>
  <si>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rPr>
        <b/>
        <sz val="10"/>
        <rFont val="Calibri"/>
        <family val="2"/>
        <charset val="238"/>
        <scheme val="minor"/>
      </rPr>
      <t>ZESTAWIENIE POWIERZCHNI POMIESZCZEŃ BIBLIOTEKI</t>
    </r>
  </si>
  <si>
    <t>CZĘŚĆ WSPÓLNA ŻŁOBEK /PRZEDSZKOLE</t>
  </si>
  <si>
    <t>ZŁOBEK</t>
  </si>
  <si>
    <t>Wiatrołap</t>
  </si>
  <si>
    <t>Korytarz ŁĄCZNIK</t>
  </si>
  <si>
    <t>Komunikacja pionowa ŁĄCZNIK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</si>
</sst>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7C665"/>
        <bgColor indexed="64"/>
      </patternFill>
    </fill>
    <fill>
      <patternFill patternType="solid">
        <fgColor rgb="FFF5C6EF"/>
        <bgColor indexed="64"/>
      </patternFill>
    </fill>
    <fill>
      <patternFill patternType="solid">
        <fgColor rgb="FF82D3A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6" xfId="0" applyBorder="1"/>
    <xf numFmtId="0" fontId="4" fillId="0" borderId="1" xfId="0" applyFont="1" applyBorder="1"/>
    <xf numFmtId="0" fontId="0" fillId="0" borderId="7" xfId="0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/>
    <xf numFmtId="2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right"/>
    </xf>
    <xf numFmtId="2" fontId="5" fillId="0" borderId="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/>
    <xf numFmtId="0" fontId="8" fillId="0" borderId="1" xfId="0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top"/>
    </xf>
    <xf numFmtId="2" fontId="6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8" fillId="0" borderId="0" xfId="0" applyFont="1"/>
    <xf numFmtId="0" fontId="6" fillId="0" borderId="0" xfId="0" applyFont="1" applyBorder="1" applyAlignment="1">
      <alignment horizontal="left" vertical="top" indent="7"/>
    </xf>
    <xf numFmtId="0" fontId="8" fillId="4" borderId="1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top"/>
    </xf>
    <xf numFmtId="0" fontId="8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D7C665"/>
      <color rgb="FF82D3AB"/>
      <color rgb="FFF5C6E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31" zoomScale="150" zoomScaleNormal="150" workbookViewId="0">
      <selection sqref="A1:D56"/>
    </sheetView>
  </sheetViews>
  <sheetFormatPr defaultRowHeight="12.75" x14ac:dyDescent="0.2"/>
  <cols>
    <col min="1" max="1" width="6.28515625" style="1" bestFit="1" customWidth="1"/>
    <col min="2" max="2" width="29" style="1" customWidth="1"/>
    <col min="3" max="3" width="12" style="1" customWidth="1"/>
    <col min="4" max="4" width="6.5703125" style="1" customWidth="1"/>
    <col min="5" max="16384" width="9.140625" style="1"/>
  </cols>
  <sheetData>
    <row r="1" spans="1:4" x14ac:dyDescent="0.2">
      <c r="A1" s="37" t="s">
        <v>97</v>
      </c>
      <c r="B1" s="38"/>
      <c r="C1" s="38"/>
      <c r="D1" s="38"/>
    </row>
    <row r="2" spans="1:4" ht="25.5" customHeight="1" x14ac:dyDescent="0.2">
      <c r="A2" s="49" t="s">
        <v>124</v>
      </c>
      <c r="B2" s="47"/>
      <c r="C2" s="47"/>
      <c r="D2" s="48"/>
    </row>
    <row r="3" spans="1:4" ht="15" x14ac:dyDescent="0.2">
      <c r="A3" s="31" t="s">
        <v>0</v>
      </c>
      <c r="B3" s="33" t="s">
        <v>131</v>
      </c>
      <c r="C3" s="34">
        <v>13.94</v>
      </c>
      <c r="D3" s="33" t="s">
        <v>125</v>
      </c>
    </row>
    <row r="4" spans="1:4" ht="15" x14ac:dyDescent="0.2">
      <c r="A4" s="31" t="s">
        <v>2</v>
      </c>
      <c r="B4" s="33" t="s">
        <v>3</v>
      </c>
      <c r="C4" s="34">
        <v>35.4</v>
      </c>
      <c r="D4" s="33" t="s">
        <v>125</v>
      </c>
    </row>
    <row r="5" spans="1:4" ht="15" x14ac:dyDescent="0.2">
      <c r="A5" s="31" t="s">
        <v>4</v>
      </c>
      <c r="B5" s="33" t="s">
        <v>5</v>
      </c>
      <c r="C5" s="34">
        <v>8.8000000000000007</v>
      </c>
      <c r="D5" s="33" t="s">
        <v>126</v>
      </c>
    </row>
    <row r="6" spans="1:4" ht="15" x14ac:dyDescent="0.2">
      <c r="A6" s="31" t="s">
        <v>6</v>
      </c>
      <c r="B6" s="33" t="s">
        <v>7</v>
      </c>
      <c r="C6" s="34">
        <v>19</v>
      </c>
      <c r="D6" s="33" t="s">
        <v>126</v>
      </c>
    </row>
    <row r="7" spans="1:4" ht="15" x14ac:dyDescent="0.2">
      <c r="A7" s="31" t="s">
        <v>8</v>
      </c>
      <c r="B7" s="33" t="s">
        <v>9</v>
      </c>
      <c r="C7" s="34">
        <v>19.62</v>
      </c>
      <c r="D7" s="33" t="s">
        <v>126</v>
      </c>
    </row>
    <row r="8" spans="1:4" ht="15" x14ac:dyDescent="0.2">
      <c r="A8" s="31" t="s">
        <v>10</v>
      </c>
      <c r="B8" s="33" t="s">
        <v>11</v>
      </c>
      <c r="C8" s="34">
        <v>10.5</v>
      </c>
      <c r="D8" s="33" t="s">
        <v>126</v>
      </c>
    </row>
    <row r="9" spans="1:4" ht="15" x14ac:dyDescent="0.2">
      <c r="A9" s="31" t="s">
        <v>12</v>
      </c>
      <c r="B9" s="33" t="s">
        <v>13</v>
      </c>
      <c r="C9" s="34">
        <v>10.5</v>
      </c>
      <c r="D9" s="33" t="s">
        <v>126</v>
      </c>
    </row>
    <row r="10" spans="1:4" ht="15" x14ac:dyDescent="0.2">
      <c r="A10" s="31" t="s">
        <v>14</v>
      </c>
      <c r="B10" s="33" t="s">
        <v>15</v>
      </c>
      <c r="C10" s="34">
        <v>4.43</v>
      </c>
      <c r="D10" s="33" t="s">
        <v>126</v>
      </c>
    </row>
    <row r="11" spans="1:4" ht="15" x14ac:dyDescent="0.2">
      <c r="A11" s="31" t="s">
        <v>16</v>
      </c>
      <c r="B11" s="33" t="s">
        <v>17</v>
      </c>
      <c r="C11" s="34">
        <v>13.62</v>
      </c>
      <c r="D11" s="33" t="s">
        <v>126</v>
      </c>
    </row>
    <row r="12" spans="1:4" ht="15" x14ac:dyDescent="0.2">
      <c r="A12" s="31" t="s">
        <v>18</v>
      </c>
      <c r="B12" s="33" t="s">
        <v>19</v>
      </c>
      <c r="C12" s="34">
        <v>2.5499999999999998</v>
      </c>
      <c r="D12" s="33" t="s">
        <v>126</v>
      </c>
    </row>
    <row r="13" spans="1:4" ht="15" x14ac:dyDescent="0.2">
      <c r="A13" s="31" t="s">
        <v>20</v>
      </c>
      <c r="B13" s="33" t="s">
        <v>9</v>
      </c>
      <c r="C13" s="34">
        <v>51.3</v>
      </c>
      <c r="D13" s="33" t="s">
        <v>126</v>
      </c>
    </row>
    <row r="14" spans="1:4" ht="15" x14ac:dyDescent="0.2">
      <c r="A14" s="31" t="s">
        <v>21</v>
      </c>
      <c r="B14" s="33" t="s">
        <v>22</v>
      </c>
      <c r="C14" s="34">
        <v>10.23</v>
      </c>
      <c r="D14" s="33" t="s">
        <v>126</v>
      </c>
    </row>
    <row r="15" spans="1:4" ht="15" x14ac:dyDescent="0.2">
      <c r="A15" s="31" t="s">
        <v>23</v>
      </c>
      <c r="B15" s="33" t="s">
        <v>24</v>
      </c>
      <c r="C15" s="34">
        <v>2.87</v>
      </c>
      <c r="D15" s="33" t="s">
        <v>126</v>
      </c>
    </row>
    <row r="16" spans="1:4" ht="15" x14ac:dyDescent="0.2">
      <c r="A16" s="31" t="s">
        <v>25</v>
      </c>
      <c r="B16" s="33" t="s">
        <v>26</v>
      </c>
      <c r="C16" s="34">
        <v>173.64</v>
      </c>
      <c r="D16" s="33" t="s">
        <v>126</v>
      </c>
    </row>
    <row r="17" spans="1:4" ht="15" x14ac:dyDescent="0.2">
      <c r="A17" s="31" t="s">
        <v>27</v>
      </c>
      <c r="B17" s="33" t="s">
        <v>28</v>
      </c>
      <c r="C17" s="34">
        <v>18.82</v>
      </c>
      <c r="D17" s="33" t="s">
        <v>126</v>
      </c>
    </row>
    <row r="18" spans="1:4" ht="15" x14ac:dyDescent="0.2">
      <c r="A18" s="31" t="s">
        <v>29</v>
      </c>
      <c r="B18" s="33" t="s">
        <v>30</v>
      </c>
      <c r="C18" s="34">
        <v>4.6500000000000004</v>
      </c>
      <c r="D18" s="33" t="s">
        <v>126</v>
      </c>
    </row>
    <row r="19" spans="1:4" ht="15" x14ac:dyDescent="0.2">
      <c r="A19" s="31" t="s">
        <v>31</v>
      </c>
      <c r="B19" s="33" t="s">
        <v>32</v>
      </c>
      <c r="C19" s="34">
        <v>20.89</v>
      </c>
      <c r="D19" s="33" t="s">
        <v>126</v>
      </c>
    </row>
    <row r="20" spans="1:4" ht="15" x14ac:dyDescent="0.2">
      <c r="A20" s="31" t="s">
        <v>33</v>
      </c>
      <c r="B20" s="33" t="s">
        <v>34</v>
      </c>
      <c r="C20" s="34">
        <v>140.06</v>
      </c>
      <c r="D20" s="33" t="s">
        <v>126</v>
      </c>
    </row>
    <row r="21" spans="1:4" ht="15" x14ac:dyDescent="0.2">
      <c r="A21" s="31" t="s">
        <v>35</v>
      </c>
      <c r="B21" s="33" t="s">
        <v>36</v>
      </c>
      <c r="C21" s="34">
        <v>28.88</v>
      </c>
      <c r="D21" s="33" t="s">
        <v>126</v>
      </c>
    </row>
    <row r="22" spans="1:4" s="2" customFormat="1" ht="15" x14ac:dyDescent="0.2">
      <c r="A22" s="31" t="s">
        <v>37</v>
      </c>
      <c r="B22" s="33" t="s">
        <v>38</v>
      </c>
      <c r="C22" s="34">
        <v>21.42</v>
      </c>
      <c r="D22" s="33" t="s">
        <v>126</v>
      </c>
    </row>
    <row r="23" spans="1:4" ht="15" x14ac:dyDescent="0.2">
      <c r="A23" s="36" t="s">
        <v>39</v>
      </c>
      <c r="B23" s="36"/>
      <c r="C23" s="35">
        <f>SUM(C3:C22)</f>
        <v>611.11999999999989</v>
      </c>
      <c r="D23" s="36" t="s">
        <v>127</v>
      </c>
    </row>
    <row r="25" spans="1:4" ht="36.75" customHeight="1" x14ac:dyDescent="0.2">
      <c r="A25" s="51" t="s">
        <v>129</v>
      </c>
      <c r="B25" s="52"/>
      <c r="C25" s="52"/>
      <c r="D25" s="53"/>
    </row>
    <row r="26" spans="1:4" s="32" customFormat="1" ht="15" x14ac:dyDescent="0.2">
      <c r="A26" s="50" t="s">
        <v>0</v>
      </c>
      <c r="B26" s="33" t="s">
        <v>1</v>
      </c>
      <c r="C26" s="34">
        <v>13.94</v>
      </c>
      <c r="D26" s="33" t="s">
        <v>125</v>
      </c>
    </row>
    <row r="27" spans="1:4" s="32" customFormat="1" ht="15" x14ac:dyDescent="0.2">
      <c r="A27" s="50" t="s">
        <v>2</v>
      </c>
      <c r="B27" s="33" t="s">
        <v>9</v>
      </c>
      <c r="C27" s="34">
        <v>31.72</v>
      </c>
      <c r="D27" s="33" t="s">
        <v>126</v>
      </c>
    </row>
    <row r="28" spans="1:4" s="32" customFormat="1" ht="15" x14ac:dyDescent="0.2">
      <c r="A28" s="50" t="s">
        <v>4</v>
      </c>
      <c r="B28" s="33" t="s">
        <v>40</v>
      </c>
      <c r="C28" s="34">
        <v>10.029999999999999</v>
      </c>
      <c r="D28" s="33" t="s">
        <v>126</v>
      </c>
    </row>
    <row r="29" spans="1:4" s="32" customFormat="1" ht="15" x14ac:dyDescent="0.2">
      <c r="A29" s="50" t="s">
        <v>6</v>
      </c>
      <c r="B29" s="33" t="s">
        <v>41</v>
      </c>
      <c r="C29" s="34">
        <v>3.84</v>
      </c>
      <c r="D29" s="33" t="s">
        <v>126</v>
      </c>
    </row>
    <row r="30" spans="1:4" s="32" customFormat="1" ht="15" x14ac:dyDescent="0.2">
      <c r="A30" s="50" t="s">
        <v>35</v>
      </c>
      <c r="B30" s="33" t="s">
        <v>42</v>
      </c>
      <c r="C30" s="34">
        <v>5.12</v>
      </c>
      <c r="D30" s="33" t="s">
        <v>126</v>
      </c>
    </row>
    <row r="31" spans="1:4" s="32" customFormat="1" ht="15" x14ac:dyDescent="0.2">
      <c r="A31" s="50" t="s">
        <v>37</v>
      </c>
      <c r="B31" s="33" t="s">
        <v>43</v>
      </c>
      <c r="C31" s="34">
        <v>5.12</v>
      </c>
      <c r="D31" s="33" t="s">
        <v>126</v>
      </c>
    </row>
    <row r="32" spans="1:4" s="32" customFormat="1" ht="15" x14ac:dyDescent="0.2">
      <c r="A32" s="50" t="s">
        <v>44</v>
      </c>
      <c r="B32" s="33" t="s">
        <v>45</v>
      </c>
      <c r="C32" s="34">
        <v>9.31</v>
      </c>
      <c r="D32" s="33" t="s">
        <v>126</v>
      </c>
    </row>
    <row r="33" spans="1:4" s="32" customFormat="1" ht="15" x14ac:dyDescent="0.2">
      <c r="A33" s="50" t="s">
        <v>46</v>
      </c>
      <c r="B33" s="33" t="s">
        <v>42</v>
      </c>
      <c r="C33" s="34">
        <v>5.12</v>
      </c>
      <c r="D33" s="33" t="s">
        <v>126</v>
      </c>
    </row>
    <row r="34" spans="1:4" s="32" customFormat="1" ht="15" x14ac:dyDescent="0.2">
      <c r="A34" s="50" t="s">
        <v>47</v>
      </c>
      <c r="B34" s="33" t="s">
        <v>7</v>
      </c>
      <c r="C34" s="34">
        <v>52.76</v>
      </c>
      <c r="D34" s="33" t="s">
        <v>126</v>
      </c>
    </row>
    <row r="35" spans="1:4" s="32" customFormat="1" ht="15" x14ac:dyDescent="0.2">
      <c r="A35" s="50" t="s">
        <v>48</v>
      </c>
      <c r="B35" s="33" t="s">
        <v>49</v>
      </c>
      <c r="C35" s="34">
        <v>15.6</v>
      </c>
      <c r="D35" s="33" t="s">
        <v>126</v>
      </c>
    </row>
    <row r="36" spans="1:4" s="32" customFormat="1" ht="15" x14ac:dyDescent="0.2">
      <c r="A36" s="50" t="s">
        <v>50</v>
      </c>
      <c r="B36" s="33" t="s">
        <v>9</v>
      </c>
      <c r="C36" s="34">
        <v>44</v>
      </c>
      <c r="D36" s="33" t="s">
        <v>126</v>
      </c>
    </row>
    <row r="37" spans="1:4" ht="15" x14ac:dyDescent="0.2">
      <c r="A37" s="30" t="s">
        <v>39</v>
      </c>
      <c r="B37" s="30"/>
      <c r="C37" s="35">
        <f>SUM(C26:C36)</f>
        <v>196.56</v>
      </c>
      <c r="D37" s="36" t="s">
        <v>127</v>
      </c>
    </row>
    <row r="40" spans="1:4" ht="29.25" customHeight="1" x14ac:dyDescent="0.2">
      <c r="A40" s="54" t="s">
        <v>130</v>
      </c>
      <c r="B40" s="55"/>
      <c r="C40" s="55"/>
      <c r="D40" s="56"/>
    </row>
    <row r="41" spans="1:4" ht="15" x14ac:dyDescent="0.2">
      <c r="A41" s="57" t="s">
        <v>51</v>
      </c>
      <c r="B41" s="33" t="s">
        <v>52</v>
      </c>
      <c r="C41" s="34">
        <v>95.03</v>
      </c>
      <c r="D41" s="33" t="s">
        <v>126</v>
      </c>
    </row>
    <row r="42" spans="1:4" ht="15" x14ac:dyDescent="0.2">
      <c r="A42" s="57" t="s">
        <v>53</v>
      </c>
      <c r="B42" s="33" t="s">
        <v>54</v>
      </c>
      <c r="C42" s="34">
        <v>4.71</v>
      </c>
      <c r="D42" s="33" t="s">
        <v>126</v>
      </c>
    </row>
    <row r="43" spans="1:4" ht="15" x14ac:dyDescent="0.2">
      <c r="A43" s="57" t="s">
        <v>55</v>
      </c>
      <c r="B43" s="33" t="s">
        <v>56</v>
      </c>
      <c r="C43" s="34">
        <v>13.74</v>
      </c>
      <c r="D43" s="33" t="s">
        <v>126</v>
      </c>
    </row>
    <row r="44" spans="1:4" s="32" customFormat="1" ht="15" x14ac:dyDescent="0.2">
      <c r="A44" s="30" t="s">
        <v>39</v>
      </c>
      <c r="B44" s="30"/>
      <c r="C44" s="35">
        <f>SUM(C41:C43)</f>
        <v>113.47999999999999</v>
      </c>
      <c r="D44" s="36" t="s">
        <v>127</v>
      </c>
    </row>
    <row r="46" spans="1:4" ht="19.5" customHeight="1" x14ac:dyDescent="0.2">
      <c r="A46" s="42" t="s">
        <v>98</v>
      </c>
      <c r="B46" s="58"/>
      <c r="C46" s="58"/>
      <c r="D46" s="59"/>
    </row>
    <row r="47" spans="1:4" ht="15" x14ac:dyDescent="0.2">
      <c r="A47" s="41" t="s">
        <v>0</v>
      </c>
      <c r="B47" s="33" t="s">
        <v>132</v>
      </c>
      <c r="C47" s="34">
        <v>31.49</v>
      </c>
      <c r="D47" s="33" t="s">
        <v>125</v>
      </c>
    </row>
    <row r="48" spans="1:4" ht="15" x14ac:dyDescent="0.2">
      <c r="A48" s="41" t="s">
        <v>2</v>
      </c>
      <c r="B48" s="33" t="s">
        <v>133</v>
      </c>
      <c r="C48" s="34">
        <v>16.100000000000001</v>
      </c>
      <c r="D48" s="33" t="s">
        <v>125</v>
      </c>
    </row>
    <row r="49" spans="1:4" s="32" customFormat="1" ht="15" x14ac:dyDescent="0.2">
      <c r="A49" s="41" t="s">
        <v>57</v>
      </c>
      <c r="B49" s="33" t="s">
        <v>22</v>
      </c>
      <c r="C49" s="34">
        <v>28.2</v>
      </c>
      <c r="D49" s="33" t="s">
        <v>126</v>
      </c>
    </row>
    <row r="50" spans="1:4" s="32" customFormat="1" ht="15" x14ac:dyDescent="0.2">
      <c r="A50" s="41" t="s">
        <v>58</v>
      </c>
      <c r="B50" s="33" t="s">
        <v>59</v>
      </c>
      <c r="C50" s="34">
        <v>64.22</v>
      </c>
      <c r="D50" s="33" t="s">
        <v>126</v>
      </c>
    </row>
    <row r="51" spans="1:4" s="32" customFormat="1" ht="15" x14ac:dyDescent="0.2">
      <c r="A51" s="41" t="s">
        <v>60</v>
      </c>
      <c r="B51" s="33" t="s">
        <v>54</v>
      </c>
      <c r="C51" s="34">
        <v>5.93</v>
      </c>
      <c r="D51" s="33" t="s">
        <v>126</v>
      </c>
    </row>
    <row r="52" spans="1:4" s="32" customFormat="1" ht="15" x14ac:dyDescent="0.2">
      <c r="A52" s="41" t="s">
        <v>61</v>
      </c>
      <c r="B52" s="33" t="s">
        <v>62</v>
      </c>
      <c r="C52" s="34">
        <v>8.76</v>
      </c>
      <c r="D52" s="33" t="s">
        <v>126</v>
      </c>
    </row>
    <row r="53" spans="1:4" s="32" customFormat="1" ht="15" x14ac:dyDescent="0.2">
      <c r="A53" s="41" t="s">
        <v>63</v>
      </c>
      <c r="B53" s="33" t="s">
        <v>30</v>
      </c>
      <c r="C53" s="34">
        <v>4.71</v>
      </c>
      <c r="D53" s="33" t="s">
        <v>126</v>
      </c>
    </row>
    <row r="54" spans="1:4" s="32" customFormat="1" ht="15" x14ac:dyDescent="0.2">
      <c r="A54" s="41" t="s">
        <v>64</v>
      </c>
      <c r="B54" s="33" t="s">
        <v>65</v>
      </c>
      <c r="C54" s="34">
        <v>79.069999999999993</v>
      </c>
      <c r="D54" s="33" t="s">
        <v>126</v>
      </c>
    </row>
    <row r="55" spans="1:4" s="32" customFormat="1" ht="15" x14ac:dyDescent="0.2">
      <c r="A55" s="41" t="s">
        <v>66</v>
      </c>
      <c r="B55" s="33" t="s">
        <v>54</v>
      </c>
      <c r="C55" s="34">
        <v>8.76</v>
      </c>
      <c r="D55" s="33" t="s">
        <v>126</v>
      </c>
    </row>
    <row r="56" spans="1:4" ht="15" x14ac:dyDescent="0.2">
      <c r="A56" s="30" t="s">
        <v>39</v>
      </c>
      <c r="B56" s="30"/>
      <c r="C56" s="35">
        <f>SUM(C47:C55)</f>
        <v>247.23999999999998</v>
      </c>
      <c r="D56" s="36" t="s">
        <v>127</v>
      </c>
    </row>
  </sheetData>
  <mergeCells count="8">
    <mergeCell ref="A1:D1"/>
    <mergeCell ref="A25:D25"/>
    <mergeCell ref="A37:B37"/>
    <mergeCell ref="A40:D40"/>
    <mergeCell ref="A2:D2"/>
    <mergeCell ref="A44:B44"/>
    <mergeCell ref="A46:D46"/>
    <mergeCell ref="A56:B5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topLeftCell="A15" zoomScale="150" zoomScaleNormal="150" workbookViewId="0">
      <selection sqref="A1:D40"/>
    </sheetView>
  </sheetViews>
  <sheetFormatPr defaultRowHeight="12.75" x14ac:dyDescent="0.2"/>
  <cols>
    <col min="1" max="1" width="7.28515625" style="29" customWidth="1"/>
    <col min="2" max="2" width="46.28515625" style="29" customWidth="1"/>
    <col min="3" max="3" width="9.140625" style="29"/>
    <col min="4" max="4" width="3.7109375" style="29" bestFit="1" customWidth="1"/>
    <col min="5" max="16384" width="9.140625" style="29"/>
  </cols>
  <sheetData>
    <row r="1" spans="1:4" x14ac:dyDescent="0.2">
      <c r="A1" s="37" t="s">
        <v>96</v>
      </c>
      <c r="B1" s="38"/>
      <c r="C1" s="38"/>
      <c r="D1" s="38"/>
    </row>
    <row r="2" spans="1:4" ht="27" customHeight="1" x14ac:dyDescent="0.2">
      <c r="A2" s="46" t="s">
        <v>128</v>
      </c>
      <c r="B2" s="47"/>
      <c r="C2" s="47"/>
      <c r="D2" s="48"/>
    </row>
    <row r="3" spans="1:4" ht="15" x14ac:dyDescent="0.2">
      <c r="A3" s="31" t="s">
        <v>68</v>
      </c>
      <c r="B3" s="33" t="s">
        <v>24</v>
      </c>
      <c r="C3" s="34">
        <v>2.87</v>
      </c>
      <c r="D3" s="33" t="s">
        <v>125</v>
      </c>
    </row>
    <row r="4" spans="1:4" ht="15" x14ac:dyDescent="0.2">
      <c r="A4" s="31" t="s">
        <v>69</v>
      </c>
      <c r="B4" s="33" t="s">
        <v>9</v>
      </c>
      <c r="C4" s="34">
        <v>44.31</v>
      </c>
      <c r="D4" s="33" t="s">
        <v>126</v>
      </c>
    </row>
    <row r="5" spans="1:4" ht="15" x14ac:dyDescent="0.2">
      <c r="A5" s="31" t="s">
        <v>70</v>
      </c>
      <c r="B5" s="33" t="s">
        <v>5</v>
      </c>
      <c r="C5" s="34">
        <v>4.63</v>
      </c>
      <c r="D5" s="33" t="s">
        <v>126</v>
      </c>
    </row>
    <row r="6" spans="1:4" ht="15" x14ac:dyDescent="0.2">
      <c r="A6" s="31" t="s">
        <v>71</v>
      </c>
      <c r="B6" s="33" t="s">
        <v>72</v>
      </c>
      <c r="C6" s="34">
        <v>140.19999999999999</v>
      </c>
      <c r="D6" s="33" t="s">
        <v>126</v>
      </c>
    </row>
    <row r="7" spans="1:4" ht="15" x14ac:dyDescent="0.2">
      <c r="A7" s="31" t="s">
        <v>73</v>
      </c>
      <c r="B7" s="33" t="s">
        <v>9</v>
      </c>
      <c r="C7" s="34">
        <v>62.45</v>
      </c>
      <c r="D7" s="33" t="s">
        <v>126</v>
      </c>
    </row>
    <row r="8" spans="1:4" ht="15" x14ac:dyDescent="0.2">
      <c r="A8" s="31" t="s">
        <v>74</v>
      </c>
      <c r="B8" s="33" t="s">
        <v>11</v>
      </c>
      <c r="C8" s="34">
        <v>12.34</v>
      </c>
      <c r="D8" s="33" t="s">
        <v>126</v>
      </c>
    </row>
    <row r="9" spans="1:4" ht="15" x14ac:dyDescent="0.2">
      <c r="A9" s="31" t="s">
        <v>75</v>
      </c>
      <c r="B9" s="33" t="s">
        <v>13</v>
      </c>
      <c r="C9" s="34">
        <v>10.5</v>
      </c>
      <c r="D9" s="33" t="s">
        <v>126</v>
      </c>
    </row>
    <row r="10" spans="1:4" ht="15" x14ac:dyDescent="0.2">
      <c r="A10" s="31" t="s">
        <v>76</v>
      </c>
      <c r="B10" s="33" t="s">
        <v>15</v>
      </c>
      <c r="C10" s="34">
        <v>5.72</v>
      </c>
      <c r="D10" s="33" t="s">
        <v>126</v>
      </c>
    </row>
    <row r="11" spans="1:4" ht="15" x14ac:dyDescent="0.2">
      <c r="A11" s="31" t="s">
        <v>77</v>
      </c>
      <c r="B11" s="33" t="s">
        <v>5</v>
      </c>
      <c r="C11" s="34">
        <v>4.0199999999999996</v>
      </c>
      <c r="D11" s="33" t="s">
        <v>126</v>
      </c>
    </row>
    <row r="12" spans="1:4" ht="15" x14ac:dyDescent="0.2">
      <c r="A12" s="31" t="s">
        <v>78</v>
      </c>
      <c r="B12" s="33" t="s">
        <v>79</v>
      </c>
      <c r="C12" s="34">
        <v>14.77</v>
      </c>
      <c r="D12" s="33" t="s">
        <v>126</v>
      </c>
    </row>
    <row r="13" spans="1:4" ht="15" x14ac:dyDescent="0.2">
      <c r="A13" s="31" t="s">
        <v>80</v>
      </c>
      <c r="B13" s="33" t="s">
        <v>49</v>
      </c>
      <c r="C13" s="34">
        <v>21.71</v>
      </c>
      <c r="D13" s="33" t="s">
        <v>126</v>
      </c>
    </row>
    <row r="14" spans="1:4" ht="15" x14ac:dyDescent="0.2">
      <c r="A14" s="31" t="s">
        <v>81</v>
      </c>
      <c r="B14" s="33" t="s">
        <v>22</v>
      </c>
      <c r="C14" s="34">
        <v>21.42</v>
      </c>
      <c r="D14" s="33" t="s">
        <v>126</v>
      </c>
    </row>
    <row r="15" spans="1:4" ht="15" x14ac:dyDescent="0.2">
      <c r="A15" s="31" t="s">
        <v>82</v>
      </c>
      <c r="B15" s="33" t="s">
        <v>83</v>
      </c>
      <c r="C15" s="34">
        <v>16.350000000000001</v>
      </c>
      <c r="D15" s="33" t="s">
        <v>126</v>
      </c>
    </row>
    <row r="16" spans="1:4" ht="15" x14ac:dyDescent="0.2">
      <c r="A16" s="31" t="s">
        <v>84</v>
      </c>
      <c r="B16" s="33" t="s">
        <v>83</v>
      </c>
      <c r="C16" s="34">
        <v>16.059999999999999</v>
      </c>
      <c r="D16" s="33" t="s">
        <v>126</v>
      </c>
    </row>
    <row r="17" spans="1:4" ht="15" x14ac:dyDescent="0.2">
      <c r="A17" s="31" t="s">
        <v>85</v>
      </c>
      <c r="B17" s="33" t="s">
        <v>83</v>
      </c>
      <c r="C17" s="34">
        <v>16.059999999999999</v>
      </c>
      <c r="D17" s="33" t="s">
        <v>126</v>
      </c>
    </row>
    <row r="18" spans="1:4" ht="15" x14ac:dyDescent="0.2">
      <c r="A18" s="31" t="s">
        <v>86</v>
      </c>
      <c r="B18" s="33" t="s">
        <v>83</v>
      </c>
      <c r="C18" s="34">
        <v>16.350000000000001</v>
      </c>
      <c r="D18" s="33" t="s">
        <v>126</v>
      </c>
    </row>
    <row r="19" spans="1:4" ht="15" x14ac:dyDescent="0.2">
      <c r="A19" s="31" t="s">
        <v>87</v>
      </c>
      <c r="B19" s="33" t="s">
        <v>83</v>
      </c>
      <c r="C19" s="34">
        <v>16.850000000000001</v>
      </c>
      <c r="D19" s="33" t="s">
        <v>126</v>
      </c>
    </row>
    <row r="20" spans="1:4" ht="15" x14ac:dyDescent="0.2">
      <c r="A20" s="31" t="s">
        <v>88</v>
      </c>
      <c r="B20" s="33" t="s">
        <v>83</v>
      </c>
      <c r="C20" s="34">
        <v>16.850000000000001</v>
      </c>
      <c r="D20" s="33" t="s">
        <v>126</v>
      </c>
    </row>
    <row r="21" spans="1:4" s="39" customFormat="1" ht="15" x14ac:dyDescent="0.2">
      <c r="A21" s="30" t="s">
        <v>39</v>
      </c>
      <c r="B21" s="30"/>
      <c r="C21" s="35">
        <f>SUM(C3:C20)</f>
        <v>443.46000000000004</v>
      </c>
      <c r="D21" s="36" t="s">
        <v>127</v>
      </c>
    </row>
    <row r="22" spans="1:4" x14ac:dyDescent="0.2">
      <c r="A22" s="40"/>
      <c r="B22" s="40"/>
      <c r="C22" s="40"/>
      <c r="D22" s="40"/>
    </row>
    <row r="23" spans="1:4" s="45" customFormat="1" ht="21.75" customHeight="1" x14ac:dyDescent="0.2">
      <c r="A23" s="42" t="s">
        <v>95</v>
      </c>
      <c r="B23" s="43"/>
      <c r="C23" s="43"/>
      <c r="D23" s="44"/>
    </row>
    <row r="24" spans="1:4" ht="15" x14ac:dyDescent="0.2">
      <c r="A24" s="41" t="s">
        <v>67</v>
      </c>
      <c r="B24" s="33" t="s">
        <v>22</v>
      </c>
      <c r="C24" s="34">
        <v>38.44</v>
      </c>
      <c r="D24" s="33" t="s">
        <v>125</v>
      </c>
    </row>
    <row r="25" spans="1:4" ht="15" x14ac:dyDescent="0.2">
      <c r="A25" s="41" t="s">
        <v>68</v>
      </c>
      <c r="B25" s="33" t="s">
        <v>9</v>
      </c>
      <c r="C25" s="34">
        <v>37.9</v>
      </c>
      <c r="D25" s="33" t="s">
        <v>125</v>
      </c>
    </row>
    <row r="26" spans="1:4" ht="15" x14ac:dyDescent="0.2">
      <c r="A26" s="41" t="s">
        <v>69</v>
      </c>
      <c r="B26" s="33" t="s">
        <v>89</v>
      </c>
      <c r="C26" s="34">
        <v>81.8</v>
      </c>
      <c r="D26" s="33" t="s">
        <v>126</v>
      </c>
    </row>
    <row r="27" spans="1:4" ht="15" x14ac:dyDescent="0.2">
      <c r="A27" s="41" t="s">
        <v>70</v>
      </c>
      <c r="B27" s="33" t="s">
        <v>90</v>
      </c>
      <c r="C27" s="34">
        <v>12.6</v>
      </c>
      <c r="D27" s="33" t="s">
        <v>126</v>
      </c>
    </row>
    <row r="28" spans="1:4" ht="15" x14ac:dyDescent="0.2">
      <c r="A28" s="41" t="s">
        <v>71</v>
      </c>
      <c r="B28" s="33" t="s">
        <v>91</v>
      </c>
      <c r="C28" s="34">
        <v>7.75</v>
      </c>
      <c r="D28" s="33" t="s">
        <v>126</v>
      </c>
    </row>
    <row r="29" spans="1:4" ht="15" x14ac:dyDescent="0.2">
      <c r="A29" s="41" t="s">
        <v>73</v>
      </c>
      <c r="B29" s="33" t="s">
        <v>92</v>
      </c>
      <c r="C29" s="34">
        <v>62.57</v>
      </c>
      <c r="D29" s="33" t="s">
        <v>126</v>
      </c>
    </row>
    <row r="30" spans="1:4" ht="15" x14ac:dyDescent="0.2">
      <c r="A30" s="41" t="s">
        <v>74</v>
      </c>
      <c r="B30" s="33" t="s">
        <v>90</v>
      </c>
      <c r="C30" s="34">
        <v>9.4600000000000009</v>
      </c>
      <c r="D30" s="33" t="s">
        <v>126</v>
      </c>
    </row>
    <row r="31" spans="1:4" ht="15" x14ac:dyDescent="0.2">
      <c r="A31" s="41" t="s">
        <v>75</v>
      </c>
      <c r="B31" s="33" t="s">
        <v>91</v>
      </c>
      <c r="C31" s="34">
        <v>3.15</v>
      </c>
      <c r="D31" s="33" t="s">
        <v>126</v>
      </c>
    </row>
    <row r="32" spans="1:4" ht="15" x14ac:dyDescent="0.2">
      <c r="A32" s="41" t="s">
        <v>76</v>
      </c>
      <c r="B32" s="33" t="s">
        <v>93</v>
      </c>
      <c r="C32" s="34">
        <v>82.21</v>
      </c>
      <c r="D32" s="33" t="s">
        <v>126</v>
      </c>
    </row>
    <row r="33" spans="1:4" ht="15" x14ac:dyDescent="0.2">
      <c r="A33" s="41" t="s">
        <v>77</v>
      </c>
      <c r="B33" s="33" t="s">
        <v>90</v>
      </c>
      <c r="C33" s="34">
        <v>9.84</v>
      </c>
      <c r="D33" s="33" t="s">
        <v>126</v>
      </c>
    </row>
    <row r="34" spans="1:4" ht="15" x14ac:dyDescent="0.2">
      <c r="A34" s="41" t="s">
        <v>78</v>
      </c>
      <c r="B34" s="33" t="s">
        <v>91</v>
      </c>
      <c r="C34" s="34">
        <v>3.15</v>
      </c>
      <c r="D34" s="33" t="s">
        <v>126</v>
      </c>
    </row>
    <row r="35" spans="1:4" ht="15" x14ac:dyDescent="0.2">
      <c r="A35" s="41" t="s">
        <v>80</v>
      </c>
      <c r="B35" s="33" t="s">
        <v>9</v>
      </c>
      <c r="C35" s="34">
        <v>48.86</v>
      </c>
      <c r="D35" s="33" t="s">
        <v>126</v>
      </c>
    </row>
    <row r="36" spans="1:4" s="39" customFormat="1" ht="15" x14ac:dyDescent="0.2">
      <c r="A36" s="41" t="s">
        <v>85</v>
      </c>
      <c r="B36" s="33" t="s">
        <v>5</v>
      </c>
      <c r="C36" s="34">
        <v>2.13</v>
      </c>
      <c r="D36" s="33" t="s">
        <v>126</v>
      </c>
    </row>
    <row r="37" spans="1:4" ht="15" x14ac:dyDescent="0.2">
      <c r="A37" s="41" t="s">
        <v>86</v>
      </c>
      <c r="B37" s="33" t="s">
        <v>17</v>
      </c>
      <c r="C37" s="34">
        <v>8.73</v>
      </c>
      <c r="D37" s="33" t="s">
        <v>126</v>
      </c>
    </row>
    <row r="38" spans="1:4" ht="15" x14ac:dyDescent="0.2">
      <c r="A38" s="41" t="s">
        <v>87</v>
      </c>
      <c r="B38" s="33" t="s">
        <v>19</v>
      </c>
      <c r="C38" s="34">
        <v>2.5499999999999998</v>
      </c>
      <c r="D38" s="33" t="s">
        <v>126</v>
      </c>
    </row>
    <row r="39" spans="1:4" ht="15" x14ac:dyDescent="0.2">
      <c r="A39" s="41" t="s">
        <v>88</v>
      </c>
      <c r="B39" s="33" t="s">
        <v>94</v>
      </c>
      <c r="C39" s="34">
        <v>14</v>
      </c>
      <c r="D39" s="33" t="s">
        <v>126</v>
      </c>
    </row>
    <row r="40" spans="1:4" ht="15" x14ac:dyDescent="0.2">
      <c r="A40" s="30" t="s">
        <v>39</v>
      </c>
      <c r="B40" s="30"/>
      <c r="C40" s="35">
        <f>SUM(C24:C39)</f>
        <v>425.14</v>
      </c>
      <c r="D40" s="36" t="s">
        <v>127</v>
      </c>
    </row>
  </sheetData>
  <mergeCells count="6">
    <mergeCell ref="A1:D1"/>
    <mergeCell ref="A40:B40"/>
    <mergeCell ref="A21:B21"/>
    <mergeCell ref="A22:D22"/>
    <mergeCell ref="A2:D2"/>
    <mergeCell ref="A23:D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zoomScale="150" zoomScaleNormal="150" workbookViewId="0">
      <selection activeCell="D39" sqref="D39"/>
    </sheetView>
  </sheetViews>
  <sheetFormatPr defaultRowHeight="12.75" x14ac:dyDescent="0.2"/>
  <cols>
    <col min="1" max="1" width="13.85546875" customWidth="1"/>
    <col min="2" max="2" width="10" customWidth="1"/>
    <col min="3" max="3" width="11.7109375" customWidth="1"/>
    <col min="4" max="4" width="10.42578125" customWidth="1"/>
    <col min="5" max="5" width="11.7109375" customWidth="1"/>
    <col min="6" max="6" width="12.85546875" customWidth="1"/>
    <col min="7" max="7" width="14" customWidth="1"/>
  </cols>
  <sheetData>
    <row r="2" spans="1:8" x14ac:dyDescent="0.2">
      <c r="A2" s="19" t="s">
        <v>121</v>
      </c>
      <c r="B2" s="19"/>
      <c r="C2" s="19"/>
      <c r="D2" s="19"/>
      <c r="E2" s="19"/>
      <c r="F2" s="19"/>
      <c r="G2" s="19"/>
    </row>
    <row r="4" spans="1:8" x14ac:dyDescent="0.2">
      <c r="A4" s="12" t="s">
        <v>104</v>
      </c>
      <c r="B4" s="13" t="s">
        <v>110</v>
      </c>
      <c r="C4" s="13" t="s">
        <v>111</v>
      </c>
      <c r="D4" s="13" t="s">
        <v>112</v>
      </c>
      <c r="E4" s="17" t="s">
        <v>117</v>
      </c>
      <c r="F4" s="17" t="s">
        <v>118</v>
      </c>
      <c r="G4" s="14"/>
      <c r="H4" s="15"/>
    </row>
    <row r="5" spans="1:8" x14ac:dyDescent="0.2">
      <c r="A5" s="12" t="s">
        <v>99</v>
      </c>
      <c r="B5" s="16">
        <f>611.12+47.59</f>
        <v>658.71</v>
      </c>
      <c r="C5" s="16">
        <f>587.83+47.96</f>
        <v>635.79000000000008</v>
      </c>
      <c r="D5" s="16">
        <f>B5+C5</f>
        <v>1294.5</v>
      </c>
      <c r="E5" s="13">
        <v>4079301.15</v>
      </c>
      <c r="F5" s="16">
        <f>E5/D5</f>
        <v>3151.2561993047507</v>
      </c>
      <c r="G5" s="15"/>
      <c r="H5" s="15"/>
    </row>
    <row r="6" spans="1:8" x14ac:dyDescent="0.2">
      <c r="A6" s="12" t="s">
        <v>100</v>
      </c>
      <c r="B6" s="16">
        <v>345.13</v>
      </c>
      <c r="C6" s="16">
        <v>0</v>
      </c>
      <c r="D6" s="16">
        <f>B6+C6</f>
        <v>345.13</v>
      </c>
      <c r="E6" s="22">
        <v>5090086.75</v>
      </c>
      <c r="F6" s="22">
        <f>E6/(D6+D7)</f>
        <v>3835.3226061665514</v>
      </c>
      <c r="G6" s="15"/>
      <c r="H6" s="15"/>
    </row>
    <row r="7" spans="1:8" x14ac:dyDescent="0.2">
      <c r="A7" s="12" t="s">
        <v>101</v>
      </c>
      <c r="B7" s="16">
        <v>325.58</v>
      </c>
      <c r="C7" s="16">
        <v>656.45</v>
      </c>
      <c r="D7" s="16">
        <f>B7+C7</f>
        <v>982.03</v>
      </c>
      <c r="E7" s="23"/>
      <c r="F7" s="23"/>
      <c r="G7" s="15"/>
      <c r="H7" s="15"/>
    </row>
    <row r="8" spans="1:8" x14ac:dyDescent="0.2">
      <c r="A8" s="15"/>
      <c r="B8" s="18"/>
      <c r="C8" s="13" t="s">
        <v>106</v>
      </c>
      <c r="D8" s="16">
        <f>SUM(D5:D7)</f>
        <v>2621.66</v>
      </c>
      <c r="E8" s="13" t="s">
        <v>119</v>
      </c>
      <c r="F8" s="13" t="s">
        <v>120</v>
      </c>
      <c r="G8" s="15"/>
      <c r="H8" s="15"/>
    </row>
    <row r="11" spans="1:8" x14ac:dyDescent="0.2">
      <c r="G11" s="6"/>
    </row>
    <row r="14" spans="1:8" x14ac:dyDescent="0.2">
      <c r="A14" s="20" t="s">
        <v>122</v>
      </c>
      <c r="B14" s="20"/>
      <c r="C14" s="20"/>
      <c r="D14" s="20"/>
      <c r="E14" s="20"/>
      <c r="F14" s="20"/>
      <c r="G14" s="20"/>
    </row>
    <row r="15" spans="1:8" ht="25.5" x14ac:dyDescent="0.2">
      <c r="A15" s="3" t="s">
        <v>104</v>
      </c>
      <c r="B15" s="4" t="s">
        <v>102</v>
      </c>
      <c r="C15" s="4" t="s">
        <v>103</v>
      </c>
      <c r="D15" s="4" t="s">
        <v>105</v>
      </c>
      <c r="E15" s="7" t="s">
        <v>107</v>
      </c>
      <c r="F15" s="8" t="s">
        <v>108</v>
      </c>
      <c r="G15" s="7" t="s">
        <v>109</v>
      </c>
    </row>
    <row r="16" spans="1:8" x14ac:dyDescent="0.2">
      <c r="A16" s="3" t="s">
        <v>100</v>
      </c>
      <c r="B16" s="5">
        <v>345.13</v>
      </c>
      <c r="C16" s="5">
        <v>0</v>
      </c>
      <c r="D16" s="5">
        <f>B16+C16</f>
        <v>345.13</v>
      </c>
      <c r="E16" s="5">
        <f>D16/D18*100</f>
        <v>26.005153862382834</v>
      </c>
      <c r="F16" s="24">
        <f>E6</f>
        <v>5090086.75</v>
      </c>
      <c r="G16" s="5">
        <f>F16*E16/100</f>
        <v>1323684.8910662618</v>
      </c>
    </row>
    <row r="17" spans="1:7" x14ac:dyDescent="0.2">
      <c r="A17" s="3" t="s">
        <v>101</v>
      </c>
      <c r="B17" s="5">
        <v>325.58</v>
      </c>
      <c r="C17" s="5">
        <v>656.45</v>
      </c>
      <c r="D17" s="5">
        <f>B17+C17</f>
        <v>982.03</v>
      </c>
      <c r="E17" s="5">
        <f>D17/D18*100</f>
        <v>73.994846137617174</v>
      </c>
      <c r="F17" s="25"/>
      <c r="G17" s="5">
        <f>F16*E17/100</f>
        <v>3766401.8589337384</v>
      </c>
    </row>
    <row r="18" spans="1:7" x14ac:dyDescent="0.2">
      <c r="C18" s="4" t="s">
        <v>106</v>
      </c>
      <c r="D18" s="5">
        <f>SUM(D16:D17)</f>
        <v>1327.1599999999999</v>
      </c>
      <c r="E18" s="5">
        <f>SUM(E16:E17)</f>
        <v>100</v>
      </c>
      <c r="F18" s="26"/>
      <c r="G18" s="5">
        <f>SUM(G16:G17)</f>
        <v>5090086.75</v>
      </c>
    </row>
    <row r="24" spans="1:7" x14ac:dyDescent="0.2">
      <c r="A24" s="27" t="s">
        <v>115</v>
      </c>
      <c r="B24" s="28"/>
      <c r="C24" s="27" t="s">
        <v>116</v>
      </c>
      <c r="D24" s="28"/>
    </row>
    <row r="25" spans="1:7" x14ac:dyDescent="0.2">
      <c r="B25" s="11" t="s">
        <v>113</v>
      </c>
    </row>
    <row r="26" spans="1:7" x14ac:dyDescent="0.2">
      <c r="B26" s="3">
        <v>611.12</v>
      </c>
    </row>
    <row r="27" spans="1:7" x14ac:dyDescent="0.2">
      <c r="B27" s="3">
        <v>47.59</v>
      </c>
    </row>
    <row r="28" spans="1:7" x14ac:dyDescent="0.2">
      <c r="B28" s="3">
        <v>670.89</v>
      </c>
    </row>
    <row r="29" spans="1:7" x14ac:dyDescent="0.2">
      <c r="B29" s="3">
        <v>587.83000000000004</v>
      </c>
    </row>
    <row r="30" spans="1:7" x14ac:dyDescent="0.2">
      <c r="B30" s="3">
        <v>47.96</v>
      </c>
    </row>
    <row r="31" spans="1:7" x14ac:dyDescent="0.2">
      <c r="B31" s="9">
        <v>652.54</v>
      </c>
    </row>
    <row r="32" spans="1:7" x14ac:dyDescent="0.2">
      <c r="A32" s="10" t="s">
        <v>114</v>
      </c>
      <c r="B32" s="10">
        <f>SUM(B26:B31)</f>
        <v>2617.9299999999998</v>
      </c>
      <c r="C32" s="21">
        <v>2627.02</v>
      </c>
      <c r="D32" s="21"/>
    </row>
    <row r="35" spans="1:4" x14ac:dyDescent="0.2">
      <c r="A35" s="10" t="s">
        <v>123</v>
      </c>
      <c r="B35" s="10"/>
      <c r="C35" s="10"/>
      <c r="D35" s="10">
        <v>2627.07</v>
      </c>
    </row>
  </sheetData>
  <mergeCells count="8">
    <mergeCell ref="A2:G2"/>
    <mergeCell ref="A14:G14"/>
    <mergeCell ref="C32:D32"/>
    <mergeCell ref="E6:E7"/>
    <mergeCell ref="F6:F7"/>
    <mergeCell ref="F16:F18"/>
    <mergeCell ref="A24:B24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parter</vt:lpstr>
      <vt:lpstr>poddasze</vt:lpstr>
      <vt:lpstr>ZZP ogółem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D:\PROJEKTY 2012\Podegrodzie - Przedszkole\RYSUNKI\Przedszkole Podegrodzie 15.01.2012 Model (1</dc:title>
  <dc:creator>grzegorz</dc:creator>
  <cp:lastModifiedBy>XXX</cp:lastModifiedBy>
  <cp:lastPrinted>2014-08-21T07:21:55Z</cp:lastPrinted>
  <dcterms:created xsi:type="dcterms:W3CDTF">2013-03-12T07:07:03Z</dcterms:created>
  <dcterms:modified xsi:type="dcterms:W3CDTF">2014-08-21T07:24:22Z</dcterms:modified>
</cp:coreProperties>
</file>